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<sst xmlns="http://schemas.openxmlformats.org/spreadsheetml/2006/main" count="48" uniqueCount="26">
  <si>
    <t>自变量</t>
  </si>
  <si>
    <t>纬度</t>
  </si>
  <si>
    <t>38.56064095143279</t>
  </si>
  <si>
    <t>日序数</t>
  </si>
  <si>
    <t>日最高气温（℃）</t>
  </si>
  <si>
    <t>日最低气温（℃）</t>
  </si>
  <si>
    <t>作物系数</t>
  </si>
  <si>
    <t>计算内容</t>
  </si>
  <si>
    <t>计算公式</t>
  </si>
  <si>
    <t>计算结果</t>
  </si>
  <si>
    <t>角度</t>
  </si>
  <si>
    <t>π</t>
  </si>
  <si>
    <t>常量</t>
  </si>
  <si>
    <t>弧度</t>
  </si>
  <si>
    <t>2π</t>
  </si>
  <si>
    <t>太阳磁偏角</t>
  </si>
  <si>
    <t>地球纬度</t>
  </si>
  <si>
    <t>太阳时角</t>
  </si>
  <si>
    <t>日地间相对距离的倒数</t>
  </si>
  <si>
    <t>太阳常数</t>
  </si>
  <si>
    <t>天顶辐射</t>
  </si>
  <si>
    <t>日最高气温</t>
  </si>
  <si>
    <t>日最低气温</t>
  </si>
  <si>
    <t>哈格里夫斯公式</t>
  </si>
  <si>
    <t>哈格里夫斯量</t>
  </si>
  <si>
    <t>蒸散量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</si>
</sst>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1" fillId="6" borderId="9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1" xfId="0" applyBorder="1" applyAlignment="1" quotePrefix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553085</xdr:colOff>
      <xdr:row>9</xdr:row>
      <xdr:rowOff>52705</xdr:rowOff>
    </xdr:from>
    <xdr:to>
      <xdr:col>1</xdr:col>
      <xdr:colOff>1496060</xdr:colOff>
      <xdr:row>9</xdr:row>
      <xdr:rowOff>241300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9510" y="2567305"/>
          <a:ext cx="94297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534035</xdr:colOff>
      <xdr:row>7</xdr:row>
      <xdr:rowOff>50165</xdr:rowOff>
    </xdr:from>
    <xdr:to>
      <xdr:col>1</xdr:col>
      <xdr:colOff>1553210</xdr:colOff>
      <xdr:row>7</xdr:row>
      <xdr:rowOff>241300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10460" y="2005965"/>
          <a:ext cx="101917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340360</xdr:colOff>
      <xdr:row>11</xdr:row>
      <xdr:rowOff>69215</xdr:rowOff>
    </xdr:from>
    <xdr:to>
      <xdr:col>1</xdr:col>
      <xdr:colOff>1682750</xdr:colOff>
      <xdr:row>11</xdr:row>
      <xdr:rowOff>193675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16785" y="3142615"/>
          <a:ext cx="134239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13</xdr:row>
      <xdr:rowOff>33655</xdr:rowOff>
    </xdr:from>
    <xdr:to>
      <xdr:col>1</xdr:col>
      <xdr:colOff>1635760</xdr:colOff>
      <xdr:row>13</xdr:row>
      <xdr:rowOff>222250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6950" y="3665855"/>
          <a:ext cx="12452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15</xdr:row>
      <xdr:rowOff>12700</xdr:rowOff>
    </xdr:from>
    <xdr:to>
      <xdr:col>1</xdr:col>
      <xdr:colOff>1854200</xdr:colOff>
      <xdr:row>15</xdr:row>
      <xdr:rowOff>257175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914525" y="4203700"/>
          <a:ext cx="181610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352425</xdr:colOff>
      <xdr:row>19</xdr:row>
      <xdr:rowOff>95250</xdr:rowOff>
    </xdr:from>
    <xdr:to>
      <xdr:col>1</xdr:col>
      <xdr:colOff>1447800</xdr:colOff>
      <xdr:row>19</xdr:row>
      <xdr:rowOff>228600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28850" y="5403850"/>
          <a:ext cx="109537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17</xdr:row>
      <xdr:rowOff>66675</xdr:rowOff>
    </xdr:from>
    <xdr:to>
      <xdr:col>1</xdr:col>
      <xdr:colOff>1809115</xdr:colOff>
      <xdr:row>17</xdr:row>
      <xdr:rowOff>208915</xdr:rowOff>
    </xdr:to>
    <xdr:pic>
      <xdr:nvPicPr>
        <xdr:cNvPr id="2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895475" y="4816475"/>
          <a:ext cx="1790065" cy="142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C26" sqref="C26"/>
    </sheetView>
  </sheetViews>
  <sheetFormatPr defaultColWidth="9" defaultRowHeight="13.5"/>
  <cols>
    <col min="1" max="1" width="24.625" style="1" customWidth="1"/>
    <col min="2" max="2" width="24.5" style="1" customWidth="1"/>
    <col min="3" max="3" width="20.375" customWidth="1"/>
    <col min="4" max="4" width="21" style="2" customWidth="1"/>
    <col min="5" max="5" width="14.125" style="2" customWidth="1"/>
    <col min="6" max="6" width="13.75" style="2" customWidth="1"/>
    <col min="7" max="7" width="12.125" customWidth="1"/>
    <col min="8" max="8" width="13.625" customWidth="1"/>
    <col min="9" max="9" width="10.125" customWidth="1"/>
    <col min="10" max="10" width="12.625"/>
    <col min="11" max="11" width="11.5"/>
  </cols>
  <sheetData>
    <row r="1" ht="22" customHeight="1" spans="1:11">
      <c r="A1" s="3"/>
      <c r="B1" s="3"/>
      <c r="C1" s="4" t="s">
        <v>0</v>
      </c>
      <c r="D1" s="5"/>
      <c r="E1" s="6"/>
      <c r="F1" s="6"/>
      <c r="G1" s="7"/>
      <c r="H1" s="7"/>
      <c r="I1" s="7"/>
      <c r="J1" s="7"/>
      <c r="K1" s="7"/>
    </row>
    <row r="2" ht="22" customHeight="1" spans="1:11">
      <c r="A2" s="3"/>
      <c r="B2" s="3"/>
      <c r="C2" s="8" t="s">
        <v>1</v>
      </c>
      <c r="D2" s="17" t="s">
        <v>2</v>
      </c>
      <c r="E2" s="6"/>
      <c r="F2" s="6"/>
      <c r="G2" s="7"/>
      <c r="H2" s="7"/>
      <c r="I2" s="7"/>
      <c r="J2" s="7"/>
      <c r="K2" s="7"/>
    </row>
    <row r="3" ht="22" customHeight="1" spans="1:11">
      <c r="A3" s="3"/>
      <c r="B3" s="3"/>
      <c r="C3" s="8" t="s">
        <v>3</v>
      </c>
      <c r="D3" s="6">
        <v>239</v>
      </c>
      <c r="E3" s="6"/>
      <c r="F3" s="6"/>
      <c r="G3" s="7"/>
      <c r="H3" s="7"/>
      <c r="I3" s="7"/>
      <c r="J3" s="7"/>
      <c r="K3" s="7"/>
    </row>
    <row r="4" ht="22" customHeight="1" spans="1:11">
      <c r="A4" s="3"/>
      <c r="B4" s="3"/>
      <c r="C4" s="8" t="s">
        <v>4</v>
      </c>
      <c r="D4" s="6">
        <v>0</v>
      </c>
      <c r="E4" s="6"/>
      <c r="F4" s="6"/>
      <c r="G4" s="7"/>
      <c r="H4" s="7"/>
      <c r="I4" s="7"/>
      <c r="J4" s="7"/>
      <c r="K4" s="7"/>
    </row>
    <row r="5" ht="22" customHeight="1" spans="1:11">
      <c r="A5" s="3"/>
      <c r="B5" s="3"/>
      <c r="C5" s="8" t="s">
        <v>5</v>
      </c>
      <c r="D5" s="6">
        <v>-20</v>
      </c>
      <c r="E5" s="6"/>
      <c r="F5" s="6"/>
      <c r="G5" s="7"/>
      <c r="H5" s="7"/>
      <c r="I5" s="7"/>
      <c r="J5" s="7"/>
      <c r="K5" s="7"/>
    </row>
    <row r="6" ht="22" customHeight="1" spans="1:11">
      <c r="A6" s="3"/>
      <c r="B6" s="3"/>
      <c r="C6" s="8" t="s">
        <v>6</v>
      </c>
      <c r="D6" s="6">
        <v>0.36</v>
      </c>
      <c r="E6" s="6"/>
      <c r="F6" s="6"/>
      <c r="G6" s="7"/>
      <c r="H6" s="7"/>
      <c r="I6" s="7"/>
      <c r="J6" s="7"/>
      <c r="K6" s="7"/>
    </row>
    <row r="7" ht="22" customHeight="1" spans="1:11">
      <c r="A7" s="9" t="s">
        <v>7</v>
      </c>
      <c r="B7" s="9" t="s">
        <v>8</v>
      </c>
      <c r="C7" s="9" t="s">
        <v>9</v>
      </c>
      <c r="D7" s="10" t="s">
        <v>10</v>
      </c>
      <c r="E7" s="10" t="s">
        <v>11</v>
      </c>
      <c r="F7" s="10" t="s">
        <v>12</v>
      </c>
      <c r="G7" s="11"/>
      <c r="H7" s="11"/>
      <c r="I7" s="11"/>
      <c r="J7" s="16"/>
      <c r="K7" s="16"/>
    </row>
    <row r="8" ht="22" customHeight="1" spans="1:11">
      <c r="A8" s="3" t="s">
        <v>13</v>
      </c>
      <c r="B8" s="12"/>
      <c r="C8" s="6">
        <f>D8*(E8/F8)</f>
        <v>0.673010146281859</v>
      </c>
      <c r="D8" s="17" t="str">
        <f>D2</f>
        <v>38.56064095143279</v>
      </c>
      <c r="E8" s="6">
        <f>PI()</f>
        <v>3.14159265358979</v>
      </c>
      <c r="F8" s="6">
        <v>180</v>
      </c>
      <c r="G8" s="7"/>
      <c r="H8" s="7"/>
      <c r="I8" s="7"/>
      <c r="J8" s="7"/>
      <c r="K8" s="7"/>
    </row>
    <row r="9" ht="22" customHeight="1" spans="1:11">
      <c r="A9" s="13"/>
      <c r="B9" s="14"/>
      <c r="C9" s="15"/>
      <c r="D9" s="10" t="s">
        <v>12</v>
      </c>
      <c r="E9" s="10" t="s">
        <v>14</v>
      </c>
      <c r="F9" s="10" t="s">
        <v>12</v>
      </c>
      <c r="G9" s="10" t="s">
        <v>3</v>
      </c>
      <c r="H9" s="10" t="s">
        <v>12</v>
      </c>
      <c r="I9" s="10"/>
      <c r="J9" s="10"/>
      <c r="K9" s="10"/>
    </row>
    <row r="10" ht="22" customHeight="1" spans="1:11">
      <c r="A10" s="3" t="s">
        <v>15</v>
      </c>
      <c r="B10" s="12"/>
      <c r="C10" s="6">
        <f>D10*SIN(E10/F10*G10-H10)</f>
        <v>0.165801490453477</v>
      </c>
      <c r="D10" s="6">
        <v>0.409</v>
      </c>
      <c r="E10" s="6">
        <f>2*PI()</f>
        <v>6.28318530717959</v>
      </c>
      <c r="F10" s="6">
        <v>365</v>
      </c>
      <c r="G10" s="6">
        <f>D3</f>
        <v>239</v>
      </c>
      <c r="H10" s="6">
        <v>1.39</v>
      </c>
      <c r="I10" s="7"/>
      <c r="J10" s="7"/>
      <c r="K10" s="7"/>
    </row>
    <row r="11" ht="22" customHeight="1" spans="1:11">
      <c r="A11" s="13"/>
      <c r="B11" s="14"/>
      <c r="C11" s="15"/>
      <c r="D11" s="10" t="s">
        <v>16</v>
      </c>
      <c r="E11" s="10" t="s">
        <v>15</v>
      </c>
      <c r="F11" s="10"/>
      <c r="G11" s="10"/>
      <c r="H11" s="10"/>
      <c r="I11" s="16"/>
      <c r="J11" s="16"/>
      <c r="K11" s="16"/>
    </row>
    <row r="12" ht="22" customHeight="1" spans="1:11">
      <c r="A12" s="3" t="s">
        <v>17</v>
      </c>
      <c r="B12" s="12"/>
      <c r="C12" s="6">
        <f>ACOS(-TAN(D12)*TAN(E12))</f>
        <v>1.70459096265361</v>
      </c>
      <c r="D12" s="6">
        <f>C8</f>
        <v>0.673010146281859</v>
      </c>
      <c r="E12" s="6">
        <f>C10</f>
        <v>0.165801490453477</v>
      </c>
      <c r="F12" s="6"/>
      <c r="G12" s="7"/>
      <c r="H12" s="7"/>
      <c r="I12" s="7"/>
      <c r="J12" s="7"/>
      <c r="K12" s="7"/>
    </row>
    <row r="13" ht="22" customHeight="1" spans="1:11">
      <c r="A13" s="13"/>
      <c r="B13" s="14"/>
      <c r="C13" s="15"/>
      <c r="D13" s="10" t="s">
        <v>12</v>
      </c>
      <c r="E13" s="10" t="s">
        <v>12</v>
      </c>
      <c r="F13" s="10" t="s">
        <v>14</v>
      </c>
      <c r="G13" s="10" t="s">
        <v>12</v>
      </c>
      <c r="H13" s="10" t="s">
        <v>3</v>
      </c>
      <c r="I13" s="16"/>
      <c r="J13" s="16"/>
      <c r="K13" s="16"/>
    </row>
    <row r="14" ht="22" customHeight="1" spans="1:11">
      <c r="A14" s="3" t="s">
        <v>18</v>
      </c>
      <c r="B14" s="12"/>
      <c r="C14" s="6">
        <f>D14+E14*COS(F14/G14*H14)</f>
        <v>0.981416026098928</v>
      </c>
      <c r="D14" s="6">
        <v>1</v>
      </c>
      <c r="E14" s="6">
        <v>0.033</v>
      </c>
      <c r="F14" s="6">
        <f>2*PI()</f>
        <v>6.28318530717959</v>
      </c>
      <c r="G14" s="6">
        <v>365</v>
      </c>
      <c r="H14" s="6">
        <f>D3</f>
        <v>239</v>
      </c>
      <c r="I14" s="7"/>
      <c r="J14" s="7"/>
      <c r="K14" s="7"/>
    </row>
    <row r="15" ht="22" customHeight="1" spans="1:11">
      <c r="A15" s="13"/>
      <c r="B15" s="14"/>
      <c r="C15" s="15"/>
      <c r="D15" s="10" t="s">
        <v>12</v>
      </c>
      <c r="E15" s="10" t="s">
        <v>12</v>
      </c>
      <c r="F15" s="10" t="s">
        <v>11</v>
      </c>
      <c r="G15" s="10" t="s">
        <v>19</v>
      </c>
      <c r="H15" s="10" t="s">
        <v>18</v>
      </c>
      <c r="I15" s="10" t="s">
        <v>17</v>
      </c>
      <c r="J15" s="10" t="s">
        <v>16</v>
      </c>
      <c r="K15" s="10" t="s">
        <v>15</v>
      </c>
    </row>
    <row r="16" ht="22" customHeight="1" spans="1:11">
      <c r="A16" s="3" t="s">
        <v>20</v>
      </c>
      <c r="B16" s="12"/>
      <c r="C16" s="6">
        <f>(D16*E16)/F16*G16*H16*((I16*SIN(J16)*SIN(K16))+(COS(J16)*COS(K16)*SIN(I16)))</f>
        <v>34.6631526535529</v>
      </c>
      <c r="D16" s="6">
        <v>24</v>
      </c>
      <c r="E16" s="6">
        <v>60</v>
      </c>
      <c r="F16" s="6">
        <f>PI()</f>
        <v>3.14159265358979</v>
      </c>
      <c r="G16" s="7">
        <v>0.082</v>
      </c>
      <c r="H16" s="7">
        <f t="shared" ref="H16:H20" si="0">C14</f>
        <v>0.981416026098928</v>
      </c>
      <c r="I16" s="7">
        <f>C12</f>
        <v>1.70459096265361</v>
      </c>
      <c r="J16" s="6">
        <f>C8</f>
        <v>0.673010146281859</v>
      </c>
      <c r="K16" s="7">
        <f>C10</f>
        <v>0.165801490453477</v>
      </c>
    </row>
    <row r="17" ht="22" customHeight="1" spans="1:11">
      <c r="A17" s="13"/>
      <c r="B17" s="14"/>
      <c r="C17" s="15"/>
      <c r="D17" s="10" t="s">
        <v>12</v>
      </c>
      <c r="E17" s="10" t="s">
        <v>21</v>
      </c>
      <c r="F17" s="10" t="s">
        <v>12</v>
      </c>
      <c r="G17" s="10" t="s">
        <v>22</v>
      </c>
      <c r="H17" s="10" t="s">
        <v>20</v>
      </c>
      <c r="I17" s="10" t="s">
        <v>12</v>
      </c>
      <c r="J17" s="10"/>
      <c r="K17" s="10"/>
    </row>
    <row r="18" ht="22" customHeight="1" spans="1:11">
      <c r="A18" s="3" t="s">
        <v>23</v>
      </c>
      <c r="B18" s="12"/>
      <c r="C18" s="6">
        <f>D18*((E18+G18)/2+F18)*SQRT(E18-G18)*H18*I18</f>
        <v>1.13465977628472</v>
      </c>
      <c r="D18" s="6">
        <v>0.0023</v>
      </c>
      <c r="E18" s="6">
        <f>D4</f>
        <v>0</v>
      </c>
      <c r="F18" s="6">
        <v>17.8</v>
      </c>
      <c r="G18" s="7">
        <f>D5</f>
        <v>-20</v>
      </c>
      <c r="H18" s="7">
        <f t="shared" si="0"/>
        <v>34.6631526535529</v>
      </c>
      <c r="I18" s="6">
        <v>0.408</v>
      </c>
      <c r="J18" s="7"/>
      <c r="K18" s="7"/>
    </row>
    <row r="19" ht="22" customHeight="1" spans="1:11">
      <c r="A19" s="13"/>
      <c r="B19" s="14"/>
      <c r="C19" s="15"/>
      <c r="D19" s="10" t="s">
        <v>6</v>
      </c>
      <c r="E19" s="10" t="s">
        <v>24</v>
      </c>
      <c r="F19" s="10"/>
      <c r="G19" s="10"/>
      <c r="H19" s="10"/>
      <c r="I19" s="10"/>
      <c r="J19" s="10"/>
      <c r="K19" s="10"/>
    </row>
    <row r="20" ht="22" customHeight="1" spans="1:11">
      <c r="A20" s="3" t="s">
        <v>25</v>
      </c>
      <c r="B20" s="12"/>
      <c r="C20" s="6">
        <f>D20*E20</f>
        <v>0.408477519462498</v>
      </c>
      <c r="D20" s="6">
        <f>D6</f>
        <v>0.36</v>
      </c>
      <c r="E20" s="6">
        <f>C18</f>
        <v>1.13465977628472</v>
      </c>
      <c r="F20" s="6"/>
      <c r="G20" s="7"/>
      <c r="H20" s="7"/>
      <c r="I20" s="6"/>
      <c r="J20" s="7"/>
      <c r="K20" s="7"/>
    </row>
  </sheetData>
  <mergeCells count="7">
    <mergeCell ref="C1:D1"/>
    <mergeCell ref="A9:C9"/>
    <mergeCell ref="A11:C11"/>
    <mergeCell ref="A13:C13"/>
    <mergeCell ref="A15:C15"/>
    <mergeCell ref="A17:C17"/>
    <mergeCell ref="A19:C19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刘润玉</cp:lastModifiedBy>
  <dcterms:created xsi:type="dcterms:W3CDTF">2023-05-12T11:15:00Z</dcterms:created>
  <dcterms:modified xsi:type="dcterms:W3CDTF">2025-09-01T06:06:40Z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C6CFB2F9FF0749938F9168E3E50668BC_12</vt:lpwstr>
  </property>
</Properties>
</file>